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4" windowWidth="18780" windowHeight="10116" activeTab="0"/>
  </bookViews>
  <sheets>
    <sheet name="Correction" sheetId="1" r:id="rId1"/>
    <sheet name="Calibration" sheetId="2" r:id="rId2"/>
  </sheets>
  <definedNames/>
  <calcPr fullCalcOnLoad="1"/>
</workbook>
</file>

<file path=xl/sharedStrings.xml><?xml version="1.0" encoding="utf-8"?>
<sst xmlns="http://schemas.openxmlformats.org/spreadsheetml/2006/main" count="101" uniqueCount="94">
  <si>
    <t>T2</t>
  </si>
  <si>
    <t>T1</t>
  </si>
  <si>
    <t>T0</t>
  </si>
  <si>
    <t>Valeur corrigée de la densité relative :</t>
  </si>
  <si>
    <t>Corrected value of Specific Gravity :</t>
  </si>
  <si>
    <t>Cette feuille de calcul permet de corriger automatiquement les lectures de l'hydromètre en fonction de la température</t>
  </si>
  <si>
    <t>et de la courbe de calibration de l'instrument.</t>
  </si>
  <si>
    <t>Français:</t>
  </si>
  <si>
    <t>English:</t>
  </si>
  <si>
    <t xml:space="preserve">This spreadsheet permits to automatically make the corrections to the hydrometer readings in function of the temperature </t>
  </si>
  <si>
    <t>and of the calibration curve of the instrument.</t>
  </si>
  <si>
    <t>Lecture de densité sur l'hydromètre / hydrometer SG reading :</t>
  </si>
  <si>
    <t xml:space="preserve">Slope / Pente : </t>
  </si>
  <si>
    <t xml:space="preserve">Offset / Origine : </t>
  </si>
  <si>
    <t>Correction des lectures d'hydromètres / Hydrometer reading correction</t>
  </si>
  <si>
    <t>Données / Data</t>
  </si>
  <si>
    <t>C</t>
  </si>
  <si>
    <t>Température en degrés F ou C / Temperature in degrees F or C :</t>
  </si>
  <si>
    <t>Enter "15C", "20C", or "60F" :</t>
  </si>
  <si>
    <t>Entrez "15C", "20C", ou "60F" :</t>
  </si>
  <si>
    <t>Température de calibration de l'hydromètre / Hydrometer calibration temperature</t>
  </si>
  <si>
    <t>Calculs / Calculations</t>
  </si>
  <si>
    <t>Les données et calculs suivants sont requis pour la correction - ne pas modifier le contenu des cases</t>
  </si>
  <si>
    <t xml:space="preserve">Température de mesure en C / measure temperature in C </t>
  </si>
  <si>
    <t>Masse volumique de l'eau à la température de mesure</t>
  </si>
  <si>
    <t>Volumic mass of water at measure temperature</t>
  </si>
  <si>
    <t>Masse volumique calculée / calculated volumic mass</t>
  </si>
  <si>
    <t>Coefficients de régression / Regression coefficients</t>
  </si>
  <si>
    <t>Temperature :</t>
  </si>
  <si>
    <t>Masse volumique de l'eau à cette température</t>
  </si>
  <si>
    <t>Volumic mass of water at this temperature:</t>
  </si>
  <si>
    <t>g/L</t>
  </si>
  <si>
    <t>Densité corrigée pour calibration / Corrected SG for calibration :</t>
  </si>
  <si>
    <t>Densité corrigée pour température / Corrected SG for temperature :</t>
  </si>
  <si>
    <t>Cette feuille de calcul permet d'établir la courbe de calibration de l'hydromètre et les coefficients de régression</t>
  </si>
  <si>
    <t>Vous pouvez entrer la date de la prise de mesure et la température pour référence - non requis pour calculs</t>
  </si>
  <si>
    <t>This spreadsheet will establish the calibration curve for the hydrometer and the regression coefficients</t>
  </si>
  <si>
    <t>You may enter the date of test and temperature for reference - these are not required for the calculations</t>
  </si>
  <si>
    <t>D.relative</t>
  </si>
  <si>
    <t>Lectures hydromètre</t>
  </si>
  <si>
    <t>Solution</t>
  </si>
  <si>
    <t>Prise / Take</t>
  </si>
  <si>
    <t>date</t>
  </si>
  <si>
    <t>T</t>
  </si>
  <si>
    <t>SG.ref</t>
  </si>
  <si>
    <t>Hydrometer readings</t>
  </si>
  <si>
    <t>Coefficients de régression calculés pour l'hydromètre</t>
  </si>
  <si>
    <t>Regression coefficients calculated for the hydrometer</t>
  </si>
  <si>
    <t>To insure best results, all measurements should be done at the reference temperature of the hydrometer</t>
  </si>
  <si>
    <t>Reference #1</t>
  </si>
  <si>
    <t>Reference #2</t>
  </si>
  <si>
    <t>Reference #3</t>
  </si>
  <si>
    <t>Pour assurer de bons résultats, toutes les mesures doivent être prises à la température de référence de l'hydromètre</t>
  </si>
  <si>
    <t>Référence : article on the hydrometer</t>
  </si>
  <si>
    <t>Utilisez le volet "Calibration" pour déterminer les coefficients de régression pour votre hydromètre.</t>
  </si>
  <si>
    <t>Use the "Calibration" tab to determine the regression coefficients for your hydrometer.</t>
  </si>
  <si>
    <t>Prepare the reference solutions according to the instructions given in the article on hydrometer,</t>
  </si>
  <si>
    <t>Identification de l'hydromètre / Hydrometer name :</t>
  </si>
  <si>
    <t>Courbe de calibration de l'hydromètre / Hydrometer calibration curve</t>
  </si>
  <si>
    <t>et entrez les densités relatives de ces solutions de référence dans les cases en vert.</t>
  </si>
  <si>
    <t xml:space="preserve">Identification de l'hydromètre / Hydrometer name : </t>
  </si>
  <si>
    <t>Ne pas modifier le contenu des cases jaunes / do not modify the content of yellow fields</t>
  </si>
  <si>
    <t>The corrected SG appears in the yellow field - do not modify its content</t>
  </si>
  <si>
    <t>The following data and calculations are required for the correction - do not modify the content of the fields.</t>
  </si>
  <si>
    <t>and enter the SG of these reference solutions in the green fields.</t>
  </si>
  <si>
    <t>Clause de non-responsabilité :</t>
  </si>
  <si>
    <t>Disclaimer:</t>
  </si>
  <si>
    <t>Author: Claude Jolicoeur, Publisher: Chelsea Green Publishing</t>
  </si>
  <si>
    <t>This software is provided as is, without any garantee of its accuracy.</t>
  </si>
  <si>
    <t>Neither the author nor the publisher are responsible for any loss or damage that could be caused by the use of this software.</t>
  </si>
  <si>
    <t>Entrez vos lectures de densité et de température dans les cases de couleur pêche</t>
  </si>
  <si>
    <t>Enter the values read in the light peach color fields</t>
  </si>
  <si>
    <t>Les données suivantes sont nécessaires pour pouvoir effectuer la correction (cases de couleur pêche)</t>
  </si>
  <si>
    <t>The following data is required to make the correction (peach colored fields)</t>
  </si>
  <si>
    <t>Entrez les lectures effectuées avec l'hydromètre dans les cases de couleur pêche</t>
  </si>
  <si>
    <t>Enter the readings done with the hydrometer in the peach color fields</t>
  </si>
  <si>
    <t>This software is companion material to "The New Cider Maker's Handbook"</t>
  </si>
  <si>
    <t>Cette feuille de calcul fait partie du matériel d’accompagnement du livre "Du pommier au cidre"</t>
  </si>
  <si>
    <t>Auteur : Claude Jolicoeur ; Éditeur : Le Rouergue</t>
  </si>
  <si>
    <t>Cette feuille de calcul est fournie telle quelle, sans aucune garantie d’exactitude.</t>
  </si>
  <si>
    <t>Ni l’auteur ni l’éditeur ne peuvent être tenus responsable d’aucune perte ou dommage résultant de l’utilisation de cette feuille de calcul.</t>
  </si>
  <si>
    <t>Référence : article sur l'hydromètre (section 9.2)</t>
  </si>
  <si>
    <r>
      <t>Du pommier au cidre</t>
    </r>
    <r>
      <rPr>
        <sz val="10"/>
        <rFont val="Arial"/>
        <family val="0"/>
      </rPr>
      <t xml:space="preserve"> par Claude Jolicoeur • Copyright © 2016 par Claude Jolicoeur. • Tous droits réservés.</t>
    </r>
  </si>
  <si>
    <t>20C</t>
  </si>
  <si>
    <t>ρ(T) :</t>
  </si>
  <si>
    <t>Preparez vos solutions de référence selon les instructions données dans l'article sur l'hydromètre (section 9.2),</t>
  </si>
  <si>
    <r>
      <t>The New Cider Maker's Handbook</t>
    </r>
    <r>
      <rPr>
        <sz val="10"/>
        <rFont val="Arial"/>
        <family val="0"/>
      </rPr>
      <t xml:space="preserve"> by Claude Jolicoeur • Copyright © 2013 by Claude Jolicoeur. • All rights reserved.</t>
    </r>
  </si>
  <si>
    <t>Coefficients de régression pour la correction de l'hydromètre (provient du volet Calibration). Utiliser Pente de 1 et Origine de 0 sinon</t>
  </si>
  <si>
    <t>Hydrometer correction regression coefficients if known (from the Calibration tab). Otherwise use Slope 1 and Offset 0</t>
  </si>
  <si>
    <t>Masse volumique à 20ºC :</t>
  </si>
  <si>
    <t>Volumic mass at 20ºC :</t>
  </si>
  <si>
    <t>Reporter sur le volet "Correction" / Report on "Correction" tab</t>
  </si>
  <si>
    <t>Inscrire une description de cet hydromètre</t>
  </si>
  <si>
    <t>Les valeurs corrigées pour la densité relative et la masse volumique apparaissent dans les cases jaunes - ne pas modifier leur contenu.</t>
  </si>
</sst>
</file>

<file path=xl/styles.xml><?xml version="1.0" encoding="utf-8"?>
<styleSheet xmlns="http://schemas.openxmlformats.org/spreadsheetml/2006/main">
  <numFmts count="5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m/d"/>
    <numFmt numFmtId="189" formatCode="d/m"/>
    <numFmt numFmtId="190" formatCode="dd/mm/yy"/>
    <numFmt numFmtId="191" formatCode="0.0"/>
    <numFmt numFmtId="192" formatCode=".00"/>
    <numFmt numFmtId="193" formatCode="00,&quot; Li&quot;"/>
    <numFmt numFmtId="194" formatCode="##,&quot; Li&quot;"/>
    <numFmt numFmtId="195" formatCode="00&quot; Li&quot;"/>
    <numFmt numFmtId="196" formatCode="0.000"/>
    <numFmt numFmtId="197" formatCode="0.0%"/>
    <numFmt numFmtId="198" formatCode="0.0000000"/>
    <numFmt numFmtId="199" formatCode="0.0000"/>
    <numFmt numFmtId="200" formatCode="0.000000"/>
    <numFmt numFmtId="201" formatCode="0.00000000000000%"/>
    <numFmt numFmtId="202" formatCode="0.000000000000000"/>
    <numFmt numFmtId="203" formatCode="0.0000000000000000"/>
    <numFmt numFmtId="204" formatCode="0.00000"/>
    <numFmt numFmtId="205" formatCode="0.000%"/>
    <numFmt numFmtId="206" formatCode="0.00000000"/>
    <numFmt numFmtId="207" formatCode="0.000000000000"/>
    <numFmt numFmtId="208" formatCode="0.00000000000"/>
  </numFmts>
  <fonts count="2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name val="Arial"/>
      <family val="0"/>
    </font>
    <font>
      <sz val="16.25"/>
      <color indexed="8"/>
      <name val="Arial"/>
      <family val="0"/>
    </font>
    <font>
      <b/>
      <sz val="12"/>
      <color indexed="8"/>
      <name val="Arial"/>
      <family val="0"/>
    </font>
    <font>
      <sz val="14.95"/>
      <color indexed="8"/>
      <name val="Arial"/>
      <family val="0"/>
    </font>
    <font>
      <vertAlign val="superscript"/>
      <sz val="16.25"/>
      <color indexed="8"/>
      <name val="Arial"/>
      <family val="0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99" fontId="0" fillId="0" borderId="0" xfId="0" applyNumberFormat="1" applyAlignment="1">
      <alignment/>
    </xf>
    <xf numFmtId="0" fontId="0" fillId="7" borderId="10" xfId="0" applyFill="1" applyBorder="1" applyAlignment="1">
      <alignment horizontal="center"/>
    </xf>
    <xf numFmtId="196" fontId="0" fillId="0" borderId="0" xfId="0" applyNumberFormat="1" applyAlignment="1">
      <alignment horizontal="right"/>
    </xf>
    <xf numFmtId="2" fontId="0" fillId="7" borderId="10" xfId="0" applyNumberFormat="1" applyFill="1" applyBorder="1" applyAlignment="1">
      <alignment horizontal="center"/>
    </xf>
    <xf numFmtId="199" fontId="0" fillId="7" borderId="10" xfId="0" applyNumberFormat="1" applyFill="1" applyBorder="1" applyAlignment="1">
      <alignment horizontal="center"/>
    </xf>
    <xf numFmtId="19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9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96" fontId="0" fillId="0" borderId="0" xfId="0" applyNumberFormat="1" applyAlignment="1">
      <alignment horizontal="left"/>
    </xf>
    <xf numFmtId="199" fontId="2" fillId="18" borderId="10" xfId="0" applyNumberFormat="1" applyFont="1" applyFill="1" applyBorder="1" applyAlignment="1">
      <alignment horizontal="center"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9" fontId="2" fillId="3" borderId="10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96" fontId="0" fillId="5" borderId="12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 horizontal="left" vertical="center"/>
    </xf>
    <xf numFmtId="199" fontId="3" fillId="19" borderId="15" xfId="0" applyNumberFormat="1" applyFont="1" applyFill="1" applyBorder="1" applyAlignment="1">
      <alignment horizontal="center" vertical="center"/>
    </xf>
    <xf numFmtId="199" fontId="3" fillId="19" borderId="16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91" fontId="3" fillId="19" borderId="15" xfId="0" applyNumberFormat="1" applyFont="1" applyFill="1" applyBorder="1" applyAlignment="1">
      <alignment horizontal="center" vertical="center"/>
    </xf>
    <xf numFmtId="191" fontId="3" fillId="19" borderId="16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left"/>
    </xf>
    <xf numFmtId="0" fontId="1" fillId="7" borderId="18" xfId="0" applyFont="1" applyFill="1" applyBorder="1" applyAlignment="1">
      <alignment horizontal="left"/>
    </xf>
    <xf numFmtId="0" fontId="1" fillId="7" borderId="19" xfId="0" applyFont="1" applyFill="1" applyBorder="1" applyAlignment="1">
      <alignment horizontal="left"/>
    </xf>
    <xf numFmtId="0" fontId="2" fillId="19" borderId="15" xfId="0" applyNumberFormat="1" applyFont="1" applyFill="1" applyBorder="1" applyAlignment="1">
      <alignment horizontal="center" vertical="center"/>
    </xf>
    <xf numFmtId="0" fontId="2" fillId="19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1FFA5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DD0B1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1275"/>
          <c:w val="0.947"/>
          <c:h val="0.929"/>
        </c:manualLayout>
      </c:layout>
      <c:scatterChart>
        <c:scatterStyle val="lineMarker"/>
        <c:varyColors val="0"/>
        <c:ser>
          <c:idx val="3"/>
          <c:order val="0"/>
          <c:tx>
            <c:strRef>
              <c:f>Calibration!$E$22</c:f>
              <c:strCache>
                <c:ptCount val="1"/>
                <c:pt idx="0">
                  <c:v>SG.ref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Calibration!$E$23:$E$28</c:f>
              <c:numCache/>
            </c:numRef>
          </c:xVal>
          <c:yVal>
            <c:numRef>
              <c:f>Calibration!$E$23:$E$28</c:f>
              <c:numCache/>
            </c:numRef>
          </c:yVal>
          <c:smooth val="0"/>
        </c:ser>
        <c:ser>
          <c:idx val="1"/>
          <c:order val="1"/>
          <c:tx>
            <c:v>lecture/reading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  <c:spPr>
                <a:solidFill>
                  <a:srgbClr val="C0C0C0"/>
                </a:solidFill>
                <a:ln w="3175">
                  <a:solidFill/>
                </a:ln>
              </c:spPr>
            </c:trendlineLbl>
          </c:trendline>
          <c:xVal>
            <c:numRef>
              <c:f>Calibration!$F$23:$F$28</c:f>
              <c:numCache/>
            </c:numRef>
          </c:xVal>
          <c:yVal>
            <c:numRef>
              <c:f>Calibration!$E$23:$E$28</c:f>
              <c:numCache/>
            </c:numRef>
          </c:yVal>
          <c:smooth val="0"/>
        </c:ser>
        <c:axId val="15773804"/>
        <c:axId val="7746509"/>
      </c:scatterChart>
      <c:valAx>
        <c:axId val="15773804"/>
        <c:scaling>
          <c:orientation val="minMax"/>
          <c:min val="0.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Densité relative lue / SG read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crossAx val="7746509"/>
        <c:crosses val="autoZero"/>
        <c:crossBetween val="midCat"/>
        <c:dispUnits/>
      </c:valAx>
      <c:valAx>
        <c:axId val="7746509"/>
        <c:scaling>
          <c:orientation val="minMax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Densité relative réelle / True SG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crossAx val="157738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1775"/>
          <c:y val="0.57925"/>
          <c:w val="0.21325"/>
          <c:h val="0.06725"/>
        </c:manualLayout>
      </c:layout>
      <c:overlay val="0"/>
      <c:spPr>
        <a:solidFill>
          <a:srgbClr val="C0C0C0"/>
        </a:solidFill>
        <a:ln w="3175">
          <a:solid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9</xdr:col>
      <xdr:colOff>0</xdr:colOff>
      <xdr:row>77</xdr:row>
      <xdr:rowOff>142875</xdr:rowOff>
    </xdr:to>
    <xdr:graphicFrame>
      <xdr:nvGraphicFramePr>
        <xdr:cNvPr id="1" name="Chart 1"/>
        <xdr:cNvGraphicFramePr/>
      </xdr:nvGraphicFramePr>
      <xdr:xfrm>
        <a:off x="0" y="5038725"/>
        <a:ext cx="8382000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F3" sqref="F3:K3"/>
    </sheetView>
  </sheetViews>
  <sheetFormatPr defaultColWidth="11.421875" defaultRowHeight="12.75"/>
  <sheetData>
    <row r="1" spans="1:9" ht="17.25">
      <c r="A1" s="24" t="s">
        <v>14</v>
      </c>
      <c r="B1" s="29"/>
      <c r="C1" s="29"/>
      <c r="D1" s="29"/>
      <c r="E1" s="29"/>
      <c r="F1" s="29"/>
      <c r="G1" s="29"/>
      <c r="H1" s="29"/>
      <c r="I1" s="30"/>
    </row>
    <row r="2" ht="13.5" thickBot="1"/>
    <row r="3" spans="1:11" s="1" customFormat="1" ht="18" thickBot="1">
      <c r="A3" s="15" t="s">
        <v>57</v>
      </c>
      <c r="F3" s="38" t="s">
        <v>92</v>
      </c>
      <c r="G3" s="39"/>
      <c r="H3" s="39"/>
      <c r="I3" s="39"/>
      <c r="J3" s="39"/>
      <c r="K3" s="40"/>
    </row>
    <row r="4" ht="13.5" thickBot="1"/>
    <row r="5" spans="5:10" ht="12.75" customHeight="1">
      <c r="E5" s="2" t="s">
        <v>11</v>
      </c>
      <c r="F5" s="23">
        <v>1.04</v>
      </c>
      <c r="I5" s="2" t="s">
        <v>3</v>
      </c>
      <c r="J5" s="36">
        <f>(D52+D51*F$5)*J$47/F$63</f>
        <v>1.0379575287027725</v>
      </c>
    </row>
    <row r="6" spans="5:10" ht="13.5" customHeight="1" thickBot="1">
      <c r="E6" s="2" t="s">
        <v>28</v>
      </c>
      <c r="F6" s="31">
        <v>12</v>
      </c>
      <c r="I6" s="2" t="s">
        <v>4</v>
      </c>
      <c r="J6" s="37"/>
    </row>
    <row r="7" spans="5:6" ht="13.5" thickBot="1">
      <c r="E7" s="2" t="s">
        <v>17</v>
      </c>
      <c r="F7" s="31" t="s">
        <v>16</v>
      </c>
    </row>
    <row r="8" spans="9:11" ht="12.75">
      <c r="I8" s="2" t="s">
        <v>89</v>
      </c>
      <c r="J8" s="41">
        <f>J5*998.21</f>
        <v>1036.0995847263946</v>
      </c>
      <c r="K8" s="35" t="s">
        <v>31</v>
      </c>
    </row>
    <row r="9" spans="9:11" ht="13.5" thickBot="1">
      <c r="I9" s="2" t="s">
        <v>90</v>
      </c>
      <c r="J9" s="42"/>
      <c r="K9" s="35"/>
    </row>
    <row r="10" ht="12.75">
      <c r="I10" s="2"/>
    </row>
    <row r="11" ht="13.5">
      <c r="A11" s="22" t="s">
        <v>7</v>
      </c>
    </row>
    <row r="12" ht="12.75">
      <c r="A12" s="14" t="s">
        <v>81</v>
      </c>
    </row>
    <row r="13" ht="12.75">
      <c r="A13" t="s">
        <v>5</v>
      </c>
    </row>
    <row r="14" spans="1:5" ht="12.75">
      <c r="A14" t="s">
        <v>6</v>
      </c>
      <c r="C14" s="2"/>
      <c r="E14" s="4"/>
    </row>
    <row r="15" spans="1:6" ht="12.75">
      <c r="A15" s="33" t="s">
        <v>70</v>
      </c>
      <c r="B15" s="33"/>
      <c r="C15" s="33"/>
      <c r="D15" s="33"/>
      <c r="E15" s="33"/>
      <c r="F15" s="33"/>
    </row>
    <row r="16" ht="12.75">
      <c r="A16" t="s">
        <v>93</v>
      </c>
    </row>
    <row r="17" ht="12.75">
      <c r="A17" t="s">
        <v>54</v>
      </c>
    </row>
    <row r="18" s="21" customFormat="1" ht="12.75"/>
    <row r="19" spans="1:2" ht="12.75">
      <c r="A19" t="s">
        <v>77</v>
      </c>
      <c r="B19" s="21"/>
    </row>
    <row r="20" spans="1:2" ht="12.75">
      <c r="A20" s="21" t="s">
        <v>78</v>
      </c>
      <c r="B20" s="21"/>
    </row>
    <row r="21" spans="1:2" ht="13.5">
      <c r="A21" s="22" t="s">
        <v>65</v>
      </c>
      <c r="B21" s="21"/>
    </row>
    <row r="22" spans="1:2" ht="12.75">
      <c r="A22" s="21" t="s">
        <v>79</v>
      </c>
      <c r="B22" s="21"/>
    </row>
    <row r="23" spans="1:2" ht="12.75">
      <c r="A23" s="21" t="s">
        <v>80</v>
      </c>
      <c r="B23" s="21"/>
    </row>
    <row r="24" spans="1:2" ht="12.75">
      <c r="A24" s="21"/>
      <c r="B24" s="21"/>
    </row>
    <row r="26" ht="13.5">
      <c r="A26" s="22" t="s">
        <v>8</v>
      </c>
    </row>
    <row r="27" ht="12.75">
      <c r="A27" s="14" t="s">
        <v>53</v>
      </c>
    </row>
    <row r="28" ht="12.75">
      <c r="A28" t="s">
        <v>9</v>
      </c>
    </row>
    <row r="29" ht="12.75">
      <c r="A29" t="s">
        <v>10</v>
      </c>
    </row>
    <row r="30" spans="1:4" ht="12.75">
      <c r="A30" s="33" t="s">
        <v>71</v>
      </c>
      <c r="B30" s="33"/>
      <c r="C30" s="33"/>
      <c r="D30" s="33"/>
    </row>
    <row r="31" ht="12.75">
      <c r="A31" t="s">
        <v>62</v>
      </c>
    </row>
    <row r="32" ht="12.75">
      <c r="A32" t="s">
        <v>55</v>
      </c>
    </row>
    <row r="34" spans="1:2" ht="12.75">
      <c r="A34" s="21" t="s">
        <v>76</v>
      </c>
      <c r="B34" s="21"/>
    </row>
    <row r="35" spans="1:2" ht="12.75">
      <c r="A35" s="21" t="s">
        <v>67</v>
      </c>
      <c r="B35" s="21"/>
    </row>
    <row r="36" spans="1:2" ht="13.5">
      <c r="A36" s="22" t="s">
        <v>66</v>
      </c>
      <c r="B36" s="21"/>
    </row>
    <row r="37" spans="1:2" ht="12.75">
      <c r="A37" s="21" t="s">
        <v>68</v>
      </c>
      <c r="B37" s="21"/>
    </row>
    <row r="38" spans="1:2" ht="12.75">
      <c r="A38" s="21" t="s">
        <v>69</v>
      </c>
      <c r="B38" s="21"/>
    </row>
    <row r="40" ht="17.25">
      <c r="A40" s="1" t="s">
        <v>15</v>
      </c>
    </row>
    <row r="41" ht="12.75">
      <c r="A41" t="s">
        <v>72</v>
      </c>
    </row>
    <row r="42" ht="12.75">
      <c r="A42" t="s">
        <v>73</v>
      </c>
    </row>
    <row r="43" spans="1:7" ht="12.75">
      <c r="A43" s="18" t="s">
        <v>61</v>
      </c>
      <c r="B43" s="19"/>
      <c r="C43" s="19"/>
      <c r="D43" s="19"/>
      <c r="E43" s="19"/>
      <c r="F43" s="19"/>
      <c r="G43" s="19"/>
    </row>
    <row r="45" ht="12.75">
      <c r="A45" t="s">
        <v>20</v>
      </c>
    </row>
    <row r="46" spans="1:6" ht="12.75">
      <c r="A46" t="s">
        <v>19</v>
      </c>
      <c r="F46" t="s">
        <v>29</v>
      </c>
    </row>
    <row r="47" spans="1:11" ht="12.75">
      <c r="A47" t="s">
        <v>18</v>
      </c>
      <c r="D47" s="31" t="s">
        <v>83</v>
      </c>
      <c r="F47" t="s">
        <v>30</v>
      </c>
      <c r="J47" s="7">
        <f>IF(D47="20C",998.2063,IF(D47="15C",999.1016,999.01528))</f>
        <v>998.2063</v>
      </c>
      <c r="K47" t="s">
        <v>31</v>
      </c>
    </row>
    <row r="49" ht="12.75">
      <c r="A49" t="s">
        <v>87</v>
      </c>
    </row>
    <row r="50" ht="12.75">
      <c r="A50" t="s">
        <v>88</v>
      </c>
    </row>
    <row r="51" spans="1:4" ht="12.75">
      <c r="A51" s="3"/>
      <c r="B51" s="3"/>
      <c r="C51" s="2" t="s">
        <v>12</v>
      </c>
      <c r="D51" s="32">
        <f>Calibration!J18</f>
        <v>1.0242663891779418</v>
      </c>
    </row>
    <row r="52" spans="3:10" ht="12.75">
      <c r="C52" s="6" t="s">
        <v>13</v>
      </c>
      <c r="D52" s="32">
        <f>Calibration!J20</f>
        <v>-0.025962580645163325</v>
      </c>
      <c r="I52" s="2" t="s">
        <v>32</v>
      </c>
      <c r="J52" s="8">
        <f>(D52+D51*F$5)</f>
        <v>1.039274464099896</v>
      </c>
    </row>
    <row r="54" ht="17.25">
      <c r="A54" s="1" t="s">
        <v>21</v>
      </c>
    </row>
    <row r="55" ht="12.75">
      <c r="A55" t="s">
        <v>22</v>
      </c>
    </row>
    <row r="56" ht="12.75">
      <c r="A56" t="s">
        <v>63</v>
      </c>
    </row>
    <row r="58" spans="1:7" ht="12.75">
      <c r="A58" t="s">
        <v>23</v>
      </c>
      <c r="F58" s="7">
        <f>IF(F7="C",F6,(F6-32)/1.8)</f>
        <v>12</v>
      </c>
      <c r="G58" t="s">
        <v>16</v>
      </c>
    </row>
    <row r="60" ht="12.75">
      <c r="A60" t="s">
        <v>24</v>
      </c>
    </row>
    <row r="61" spans="1:8" ht="12.75">
      <c r="A61" t="s">
        <v>25</v>
      </c>
      <c r="F61" s="3" t="s">
        <v>2</v>
      </c>
      <c r="G61" s="3" t="s">
        <v>1</v>
      </c>
      <c r="H61" s="3" t="s">
        <v>0</v>
      </c>
    </row>
    <row r="62" spans="1:8" ht="12.75">
      <c r="A62" t="s">
        <v>27</v>
      </c>
      <c r="F62" s="5">
        <v>999.9</v>
      </c>
      <c r="G62" s="5">
        <v>0.0364</v>
      </c>
      <c r="H62" s="5">
        <v>-0.006</v>
      </c>
    </row>
    <row r="63" spans="1:7" ht="12.75">
      <c r="A63" t="s">
        <v>26</v>
      </c>
      <c r="E63" s="2" t="s">
        <v>84</v>
      </c>
      <c r="F63" s="7">
        <f>F62+G62*F58+H62*F58^2</f>
        <v>999.4727999999999</v>
      </c>
      <c r="G63" t="s">
        <v>31</v>
      </c>
    </row>
    <row r="64" spans="9:10" ht="12.75">
      <c r="I64" s="2" t="s">
        <v>33</v>
      </c>
      <c r="J64" s="8">
        <f>J52*J$47/F$63</f>
        <v>1.0379575287027725</v>
      </c>
    </row>
    <row r="67" ht="12.75">
      <c r="A67" s="34" t="s">
        <v>82</v>
      </c>
    </row>
    <row r="68" ht="12.75">
      <c r="A68" s="34" t="s">
        <v>86</v>
      </c>
    </row>
  </sheetData>
  <sheetProtection/>
  <mergeCells count="4">
    <mergeCell ref="J8:J9"/>
    <mergeCell ref="K8:K9"/>
    <mergeCell ref="J5:J6"/>
    <mergeCell ref="F3:K3"/>
  </mergeCells>
  <printOptions/>
  <pageMargins left="0.75" right="0.75" top="1" bottom="1" header="0.4921259845" footer="0.492125984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F23" sqref="F23"/>
    </sheetView>
  </sheetViews>
  <sheetFormatPr defaultColWidth="11.421875" defaultRowHeight="12.75"/>
  <cols>
    <col min="1" max="1" width="27.28125" style="0" customWidth="1"/>
    <col min="2" max="4" width="11.7109375" style="3" customWidth="1"/>
    <col min="5" max="5" width="11.7109375" style="9" customWidth="1"/>
    <col min="6" max="6" width="19.421875" style="3" customWidth="1"/>
    <col min="7" max="11" width="10.7109375" style="3" customWidth="1"/>
  </cols>
  <sheetData>
    <row r="1" spans="1:6" ht="17.25">
      <c r="A1" s="24" t="s">
        <v>58</v>
      </c>
      <c r="B1" s="25"/>
      <c r="C1" s="26"/>
      <c r="D1" s="26"/>
      <c r="E1" s="27"/>
      <c r="F1" s="28"/>
    </row>
    <row r="2" ht="13.5" thickBot="1"/>
    <row r="3" spans="5:11" s="1" customFormat="1" ht="18" thickBot="1">
      <c r="E3" s="20" t="s">
        <v>60</v>
      </c>
      <c r="F3" s="45" t="str">
        <f>Correction!F3</f>
        <v>Inscrire une description de cet hydromètre</v>
      </c>
      <c r="G3" s="46"/>
      <c r="H3" s="46"/>
      <c r="I3" s="46"/>
      <c r="J3" s="46"/>
      <c r="K3" s="47"/>
    </row>
    <row r="4" ht="12.75">
      <c r="L4" s="3"/>
    </row>
    <row r="5" spans="1:12" ht="13.5">
      <c r="A5" s="22" t="s">
        <v>7</v>
      </c>
      <c r="L5" s="3"/>
    </row>
    <row r="6" spans="1:12" ht="12.75">
      <c r="A6" t="s">
        <v>34</v>
      </c>
      <c r="L6" s="3"/>
    </row>
    <row r="7" spans="1:12" ht="12.75">
      <c r="A7" t="s">
        <v>85</v>
      </c>
      <c r="L7" s="3"/>
    </row>
    <row r="8" spans="1:12" ht="12.75">
      <c r="A8" t="s">
        <v>59</v>
      </c>
      <c r="L8" s="3"/>
    </row>
    <row r="9" spans="1:12" ht="12.75">
      <c r="A9" t="s">
        <v>74</v>
      </c>
      <c r="L9" s="3"/>
    </row>
    <row r="10" spans="1:12" ht="12.75">
      <c r="A10" t="s">
        <v>35</v>
      </c>
      <c r="L10" s="3"/>
    </row>
    <row r="11" spans="1:12" ht="12.75">
      <c r="A11" t="s">
        <v>52</v>
      </c>
      <c r="L11" s="3"/>
    </row>
    <row r="12" ht="12.75">
      <c r="L12" s="3"/>
    </row>
    <row r="13" spans="1:12" ht="13.5">
      <c r="A13" s="22" t="s">
        <v>8</v>
      </c>
      <c r="L13" s="3"/>
    </row>
    <row r="14" spans="1:12" ht="12.75">
      <c r="A14" t="s">
        <v>36</v>
      </c>
      <c r="L14" s="3"/>
    </row>
    <row r="15" spans="1:12" ht="12.75">
      <c r="A15" t="s">
        <v>56</v>
      </c>
      <c r="H15" s="10" t="s">
        <v>46</v>
      </c>
      <c r="L15" s="3"/>
    </row>
    <row r="16" spans="1:12" ht="12.75">
      <c r="A16" t="s">
        <v>64</v>
      </c>
      <c r="H16" s="10" t="s">
        <v>47</v>
      </c>
      <c r="L16" s="3"/>
    </row>
    <row r="17" spans="1:12" ht="13.5" thickBot="1">
      <c r="A17" t="s">
        <v>75</v>
      </c>
      <c r="H17" s="16" t="s">
        <v>91</v>
      </c>
      <c r="I17" s="9"/>
      <c r="J17" s="9"/>
      <c r="L17" s="3"/>
    </row>
    <row r="18" spans="1:12" ht="12.75">
      <c r="A18" t="s">
        <v>37</v>
      </c>
      <c r="H18" s="50" t="s">
        <v>12</v>
      </c>
      <c r="I18" s="50"/>
      <c r="J18" s="48">
        <f>SLOPE(E23:E28,F23:F28)</f>
        <v>1.0242663891779418</v>
      </c>
      <c r="L18" s="3"/>
    </row>
    <row r="19" spans="1:12" ht="13.5" thickBot="1">
      <c r="A19" t="s">
        <v>48</v>
      </c>
      <c r="H19" s="50"/>
      <c r="I19" s="50"/>
      <c r="J19" s="49"/>
      <c r="L19" s="3"/>
    </row>
    <row r="20" spans="8:12" ht="12.75">
      <c r="H20" s="51" t="s">
        <v>13</v>
      </c>
      <c r="I20" s="51"/>
      <c r="J20" s="48">
        <f>INTERCEPT(E23:E28,F23:F28)</f>
        <v>-0.025962580645163325</v>
      </c>
      <c r="L20" s="3"/>
    </row>
    <row r="21" spans="5:10" ht="13.5" thickBot="1">
      <c r="E21" s="9" t="s">
        <v>38</v>
      </c>
      <c r="F21" s="3" t="s">
        <v>39</v>
      </c>
      <c r="H21" s="51"/>
      <c r="I21" s="51"/>
      <c r="J21" s="49"/>
    </row>
    <row r="22" spans="1:6" ht="12.75">
      <c r="A22" s="3" t="s">
        <v>40</v>
      </c>
      <c r="B22" s="3" t="s">
        <v>41</v>
      </c>
      <c r="C22" s="3" t="s">
        <v>42</v>
      </c>
      <c r="D22" s="3" t="s">
        <v>43</v>
      </c>
      <c r="E22" s="9" t="s">
        <v>44</v>
      </c>
      <c r="F22" s="3" t="s">
        <v>45</v>
      </c>
    </row>
    <row r="23" spans="1:6" ht="12.75">
      <c r="A23" s="43" t="s">
        <v>49</v>
      </c>
      <c r="B23" s="11">
        <v>1</v>
      </c>
      <c r="C23" s="12"/>
      <c r="D23" s="11"/>
      <c r="E23" s="17">
        <v>1</v>
      </c>
      <c r="F23" s="23">
        <v>1.0015</v>
      </c>
    </row>
    <row r="24" spans="1:14" ht="12.75">
      <c r="A24" s="44"/>
      <c r="B24" s="11">
        <v>2</v>
      </c>
      <c r="C24" s="12"/>
      <c r="D24" s="11"/>
      <c r="E24" s="17">
        <v>1</v>
      </c>
      <c r="F24" s="23">
        <v>1.002</v>
      </c>
      <c r="H24" s="9"/>
      <c r="L24" s="3"/>
      <c r="M24" s="3"/>
      <c r="N24" s="3"/>
    </row>
    <row r="25" spans="1:14" ht="12.75">
      <c r="A25" s="43" t="s">
        <v>50</v>
      </c>
      <c r="B25" s="11">
        <v>1</v>
      </c>
      <c r="C25" s="12"/>
      <c r="D25" s="11"/>
      <c r="E25" s="17">
        <v>1.0238</v>
      </c>
      <c r="F25" s="23">
        <v>1.0245</v>
      </c>
      <c r="H25" s="9"/>
      <c r="L25" s="3"/>
      <c r="M25" s="3"/>
      <c r="N25" s="3"/>
    </row>
    <row r="26" spans="1:14" ht="12.75">
      <c r="A26" s="44"/>
      <c r="B26" s="11">
        <v>2</v>
      </c>
      <c r="C26" s="12"/>
      <c r="D26" s="11"/>
      <c r="E26" s="17">
        <v>1.0238</v>
      </c>
      <c r="F26" s="23">
        <v>1.025</v>
      </c>
      <c r="H26" s="9"/>
      <c r="L26" s="3"/>
      <c r="M26" s="3"/>
      <c r="N26" s="3"/>
    </row>
    <row r="27" spans="1:14" ht="12.75">
      <c r="A27" s="43" t="s">
        <v>51</v>
      </c>
      <c r="B27" s="11">
        <v>1</v>
      </c>
      <c r="C27" s="12"/>
      <c r="D27" s="11"/>
      <c r="E27" s="17">
        <v>1.0656</v>
      </c>
      <c r="F27" s="23">
        <v>1.066</v>
      </c>
      <c r="I27" s="9"/>
      <c r="L27" s="3"/>
      <c r="M27" s="3"/>
      <c r="N27" s="3"/>
    </row>
    <row r="28" spans="1:14" ht="12.75">
      <c r="A28" s="44"/>
      <c r="B28" s="11">
        <v>2</v>
      </c>
      <c r="C28" s="12"/>
      <c r="D28" s="11"/>
      <c r="E28" s="17">
        <v>1.0656</v>
      </c>
      <c r="F28" s="23">
        <v>1.0655</v>
      </c>
      <c r="I28" s="9"/>
      <c r="J28" s="13"/>
      <c r="K28" s="13"/>
      <c r="L28" s="3"/>
      <c r="M28" s="3"/>
      <c r="N28" s="3"/>
    </row>
    <row r="29" spans="9:11" ht="12.75">
      <c r="I29" s="9"/>
      <c r="J29" s="13"/>
      <c r="K29" s="13"/>
    </row>
    <row r="30" spans="9:11" ht="12.75">
      <c r="I30" s="9"/>
      <c r="J30" s="13"/>
      <c r="K30" s="13"/>
    </row>
    <row r="31" spans="9:11" ht="12.75">
      <c r="I31" s="9"/>
      <c r="J31" s="13"/>
      <c r="K31" s="13"/>
    </row>
    <row r="32" spans="9:11" ht="12.75">
      <c r="I32" s="9"/>
      <c r="J32" s="13"/>
      <c r="K32" s="13"/>
    </row>
    <row r="33" spans="9:11" ht="12.75">
      <c r="I33" s="9"/>
      <c r="J33" s="13"/>
      <c r="K33" s="13"/>
    </row>
    <row r="34" spans="9:11" ht="12.75">
      <c r="I34" s="9"/>
      <c r="J34" s="13"/>
      <c r="K34" s="13"/>
    </row>
    <row r="35" spans="9:11" ht="12.75">
      <c r="I35" s="9"/>
      <c r="J35" s="13"/>
      <c r="K35" s="13"/>
    </row>
    <row r="36" spans="9:11" ht="12.75">
      <c r="I36" s="9"/>
      <c r="J36" s="13"/>
      <c r="K36" s="13"/>
    </row>
    <row r="37" spans="9:11" ht="12.75">
      <c r="I37" s="9"/>
      <c r="J37" s="13"/>
      <c r="K37" s="13"/>
    </row>
    <row r="38" spans="9:11" ht="12.75">
      <c r="I38" s="9"/>
      <c r="J38" s="13"/>
      <c r="K38" s="13"/>
    </row>
    <row r="39" spans="9:11" ht="12.75">
      <c r="I39" s="9"/>
      <c r="J39" s="13"/>
      <c r="K39" s="13"/>
    </row>
    <row r="40" spans="9:11" ht="12.75">
      <c r="I40" s="9"/>
      <c r="J40" s="13"/>
      <c r="K40" s="13"/>
    </row>
    <row r="41" spans="9:11" ht="12.75">
      <c r="I41" s="9"/>
      <c r="J41" s="13"/>
      <c r="K41" s="13"/>
    </row>
  </sheetData>
  <sheetProtection/>
  <mergeCells count="8">
    <mergeCell ref="A23:A24"/>
    <mergeCell ref="A25:A26"/>
    <mergeCell ref="A27:A28"/>
    <mergeCell ref="F3:K3"/>
    <mergeCell ref="J18:J19"/>
    <mergeCell ref="J20:J21"/>
    <mergeCell ref="H18:I19"/>
    <mergeCell ref="H20:I2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dcterms:created xsi:type="dcterms:W3CDTF">2011-03-11T21:50:20Z</dcterms:created>
  <dcterms:modified xsi:type="dcterms:W3CDTF">2015-12-10T04:32:50Z</dcterms:modified>
  <cp:category/>
  <cp:version/>
  <cp:contentType/>
  <cp:contentStatus/>
</cp:coreProperties>
</file>